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500" activeTab="0"/>
  </bookViews>
  <sheets>
    <sheet name="부서별" sheetId="1" r:id="rId1"/>
  </sheets>
  <definedNames/>
  <calcPr calcId="145621"/>
</workbook>
</file>

<file path=xl/sharedStrings.xml><?xml version="1.0" encoding="utf-8"?>
<sst xmlns="http://schemas.openxmlformats.org/spreadsheetml/2006/main" count="26" uniqueCount="25">
  <si>
    <t>창의수학보드게임</t>
  </si>
  <si>
    <t>플릇</t>
  </si>
  <si>
    <t>토탈공예</t>
  </si>
  <si>
    <t>성우교실</t>
  </si>
  <si>
    <t>산출내역</t>
  </si>
  <si>
    <t>우쿨렐레</t>
  </si>
  <si>
    <t>방송댄스</t>
  </si>
  <si>
    <t>소    계</t>
  </si>
  <si>
    <t>키즈쿠킹</t>
  </si>
  <si>
    <t>원가통계비목</t>
  </si>
  <si>
    <t>로봇과학</t>
  </si>
  <si>
    <t>지급합계</t>
  </si>
  <si>
    <t>바이올린</t>
  </si>
  <si>
    <t>주산암산</t>
  </si>
  <si>
    <t>방과후학교활동비</t>
  </si>
  <si>
    <t>수입대비
잔    액</t>
  </si>
  <si>
    <t>컴퓨터</t>
  </si>
  <si>
    <t>강사비</t>
  </si>
  <si>
    <t>바둑</t>
  </si>
  <si>
    <t>지급액</t>
  </si>
  <si>
    <t>수납액</t>
  </si>
  <si>
    <t>목</t>
  </si>
  <si>
    <t>재료비</t>
  </si>
  <si>
    <t>2019년 방과후활동 수익자 집행상세내역</t>
  </si>
  <si>
    <t>영어(키즈영어)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</si>
</sst>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2"/>
      <color rgb="FF000000"/>
      <name val="굴림체"/>
      <family val="2"/>
    </font>
    <font>
      <b/>
      <sz val="16"/>
      <color rgb="FF000000"/>
      <name val="굴림체"/>
      <family val="2"/>
    </font>
  </fonts>
  <fills count="6">
    <fill>
      <patternFill/>
    </fill>
    <fill>
      <patternFill patternType="gray125"/>
    </fill>
    <fill>
      <patternFill patternType="solid">
        <fgColor rgb="FFF4DDED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5DCA8"/>
        <bgColor indexed="64"/>
      </patternFill>
    </fill>
    <fill>
      <patternFill patternType="solid">
        <fgColor rgb="FFCEDEEF"/>
        <bgColor indexed="64"/>
      </patternFill>
    </fill>
  </fills>
  <borders count="8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Border="1" applyAlignment="1">
      <alignment vertical="center"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3" fontId="3" fillId="0" borderId="4" xfId="0" applyNumberFormat="1" applyFont="1" applyFill="1" applyBorder="1" applyAlignment="1" applyProtection="1">
      <alignment horizontal="right" vertical="center" wrapText="1"/>
      <protection/>
    </xf>
    <xf numFmtId="3" fontId="3" fillId="0" borderId="5" xfId="0" applyNumberFormat="1" applyFont="1" applyFill="1" applyBorder="1" applyAlignment="1" applyProtection="1">
      <alignment horizontal="right" vertical="center" wrapText="1"/>
      <protection/>
    </xf>
    <xf numFmtId="3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8"/>
  <sheetViews>
    <sheetView tabSelected="1" zoomScaleSheetLayoutView="75" workbookViewId="0" topLeftCell="A1">
      <selection activeCell="E23" sqref="E23"/>
    </sheetView>
  </sheetViews>
  <sheetFormatPr defaultColWidth="9.00390625" defaultRowHeight="16.5"/>
  <cols>
    <col min="1" max="1" width="6.50390625" style="1" customWidth="1"/>
    <col min="2" max="2" width="7.75390625" style="1" customWidth="1"/>
    <col min="3" max="3" width="17.625" style="1" customWidth="1"/>
    <col min="4" max="7" width="14.625" style="1" customWidth="1"/>
    <col min="8" max="8" width="13.875" style="1" customWidth="1"/>
    <col min="9" max="9" width="15.625" style="1" customWidth="1"/>
    <col min="10" max="16381" width="10.00390625" style="1" customWidth="1"/>
    <col min="16382" max="16384" width="9.00390625" style="1" customWidth="1"/>
  </cols>
  <sheetData>
    <row r="1" spans="1:8" ht="35.25" customHeight="1">
      <c r="A1" s="19" t="s">
        <v>23</v>
      </c>
      <c r="B1" s="19"/>
      <c r="C1" s="19"/>
      <c r="D1" s="19"/>
      <c r="E1" s="19"/>
      <c r="F1" s="19"/>
      <c r="G1" s="19"/>
      <c r="H1" s="19"/>
    </row>
    <row r="2" spans="3:8" ht="24.75" customHeight="1">
      <c r="C2" s="18"/>
      <c r="D2" s="18"/>
      <c r="E2" s="18"/>
      <c r="F2" s="18"/>
      <c r="G2" s="18"/>
      <c r="H2" s="18"/>
    </row>
    <row r="3" spans="1:8" ht="19.5" customHeight="1">
      <c r="A3" s="13" t="s">
        <v>21</v>
      </c>
      <c r="B3" s="13" t="s">
        <v>9</v>
      </c>
      <c r="C3" s="13" t="s">
        <v>4</v>
      </c>
      <c r="D3" s="14" t="s">
        <v>20</v>
      </c>
      <c r="E3" s="15" t="s">
        <v>19</v>
      </c>
      <c r="F3" s="15"/>
      <c r="G3" s="15"/>
      <c r="H3" s="16" t="s">
        <v>15</v>
      </c>
    </row>
    <row r="4" spans="1:8" ht="19.5" customHeight="1">
      <c r="A4" s="13"/>
      <c r="B4" s="13"/>
      <c r="C4" s="13"/>
      <c r="D4" s="14"/>
      <c r="E4" s="2" t="s">
        <v>17</v>
      </c>
      <c r="F4" s="3" t="s">
        <v>22</v>
      </c>
      <c r="G4" s="4" t="s">
        <v>11</v>
      </c>
      <c r="H4" s="17"/>
    </row>
    <row r="5" spans="1:8" ht="17.25" customHeight="1">
      <c r="A5" s="20" t="s">
        <v>14</v>
      </c>
      <c r="B5" s="20" t="s">
        <v>14</v>
      </c>
      <c r="C5" s="8" t="s">
        <v>18</v>
      </c>
      <c r="D5" s="5">
        <v>3672240</v>
      </c>
      <c r="E5" s="5">
        <f>3432000+240240</f>
        <v>3672240</v>
      </c>
      <c r="F5" s="5">
        <v>0</v>
      </c>
      <c r="G5" s="6">
        <f>SUM(E5:F5)</f>
        <v>3672240</v>
      </c>
      <c r="H5" s="7">
        <f aca="true" t="shared" si="0" ref="H5:H17">SUM(D5-G5)</f>
        <v>0</v>
      </c>
    </row>
    <row r="6" spans="1:8" ht="17.25" customHeight="1">
      <c r="A6" s="20"/>
      <c r="B6" s="20"/>
      <c r="C6" s="8" t="s">
        <v>13</v>
      </c>
      <c r="D6" s="5">
        <v>7558500</v>
      </c>
      <c r="E6" s="5">
        <f>6150000+430500</f>
        <v>6580500</v>
      </c>
      <c r="F6" s="5">
        <v>978000</v>
      </c>
      <c r="G6" s="6">
        <f aca="true" t="shared" si="1" ref="G6:G17">SUM(E6:F6)</f>
        <v>7558500</v>
      </c>
      <c r="H6" s="7">
        <f t="shared" si="0"/>
        <v>0</v>
      </c>
    </row>
    <row r="7" spans="1:8" ht="17.25" customHeight="1">
      <c r="A7" s="20"/>
      <c r="B7" s="20"/>
      <c r="C7" s="8" t="s">
        <v>16</v>
      </c>
      <c r="D7" s="5">
        <v>6314500</v>
      </c>
      <c r="E7" s="5">
        <f>5550000+388500</f>
        <v>5938500</v>
      </c>
      <c r="F7" s="5">
        <v>376000</v>
      </c>
      <c r="G7" s="6">
        <f t="shared" si="1"/>
        <v>6314500</v>
      </c>
      <c r="H7" s="7">
        <f t="shared" si="0"/>
        <v>0</v>
      </c>
    </row>
    <row r="8" spans="1:8" ht="17.25" customHeight="1">
      <c r="A8" s="20"/>
      <c r="B8" s="20"/>
      <c r="C8" s="8" t="s">
        <v>10</v>
      </c>
      <c r="D8" s="5">
        <v>12524700</v>
      </c>
      <c r="E8" s="5">
        <f>6210000+434700</f>
        <v>6644700</v>
      </c>
      <c r="F8" s="5">
        <v>5880000</v>
      </c>
      <c r="G8" s="6">
        <f t="shared" si="1"/>
        <v>12524700</v>
      </c>
      <c r="H8" s="7">
        <f t="shared" si="0"/>
        <v>0</v>
      </c>
    </row>
    <row r="9" spans="1:8" ht="17.25" customHeight="1">
      <c r="A9" s="20"/>
      <c r="B9" s="20"/>
      <c r="C9" s="8" t="s">
        <v>2</v>
      </c>
      <c r="D9" s="5">
        <v>5463750</v>
      </c>
      <c r="E9" s="5">
        <f>3525000+246750</f>
        <v>3771750</v>
      </c>
      <c r="F9" s="5">
        <v>1692000</v>
      </c>
      <c r="G9" s="6">
        <f t="shared" si="1"/>
        <v>5463750</v>
      </c>
      <c r="H9" s="7">
        <f t="shared" si="0"/>
        <v>0</v>
      </c>
    </row>
    <row r="10" spans="1:8" ht="17.25" customHeight="1">
      <c r="A10" s="20"/>
      <c r="B10" s="20"/>
      <c r="C10" s="8" t="s">
        <v>1</v>
      </c>
      <c r="D10" s="5">
        <v>1251900</v>
      </c>
      <c r="E10" s="5">
        <f>1170000+81900</f>
        <v>1251900</v>
      </c>
      <c r="F10" s="5">
        <v>0</v>
      </c>
      <c r="G10" s="6">
        <f t="shared" si="1"/>
        <v>1251900</v>
      </c>
      <c r="H10" s="7">
        <f t="shared" si="0"/>
        <v>0</v>
      </c>
    </row>
    <row r="11" spans="1:8" ht="17.25" customHeight="1">
      <c r="A11" s="20"/>
      <c r="B11" s="20"/>
      <c r="C11" s="8" t="s">
        <v>12</v>
      </c>
      <c r="D11" s="5">
        <v>4718700</v>
      </c>
      <c r="E11" s="5">
        <f>4410000+308700</f>
        <v>4718700</v>
      </c>
      <c r="F11" s="5">
        <v>0</v>
      </c>
      <c r="G11" s="6">
        <f t="shared" si="1"/>
        <v>4718700</v>
      </c>
      <c r="H11" s="7">
        <f t="shared" si="0"/>
        <v>0</v>
      </c>
    </row>
    <row r="12" spans="1:8" ht="17.25" customHeight="1">
      <c r="A12" s="20"/>
      <c r="B12" s="20"/>
      <c r="C12" s="8" t="s">
        <v>5</v>
      </c>
      <c r="D12" s="5">
        <v>2600100</v>
      </c>
      <c r="E12" s="5">
        <f>2430000+170100</f>
        <v>2600100</v>
      </c>
      <c r="F12" s="5">
        <v>0</v>
      </c>
      <c r="G12" s="6">
        <f t="shared" si="1"/>
        <v>2600100</v>
      </c>
      <c r="H12" s="7">
        <f t="shared" si="0"/>
        <v>0</v>
      </c>
    </row>
    <row r="13" spans="1:8" ht="17.25" customHeight="1">
      <c r="A13" s="20"/>
      <c r="B13" s="20"/>
      <c r="C13" s="8" t="s">
        <v>6</v>
      </c>
      <c r="D13" s="5">
        <v>4044600</v>
      </c>
      <c r="E13" s="5">
        <f>3780000+264600</f>
        <v>4044600</v>
      </c>
      <c r="F13" s="5">
        <v>0</v>
      </c>
      <c r="G13" s="6">
        <f t="shared" si="1"/>
        <v>4044600</v>
      </c>
      <c r="H13" s="7">
        <f t="shared" si="0"/>
        <v>0</v>
      </c>
    </row>
    <row r="14" spans="1:8" ht="17.25" customHeight="1">
      <c r="A14" s="20"/>
      <c r="B14" s="20"/>
      <c r="C14" s="8" t="s">
        <v>0</v>
      </c>
      <c r="D14" s="5">
        <v>4687250</v>
      </c>
      <c r="E14" s="5">
        <f>3175000+222250</f>
        <v>3397250</v>
      </c>
      <c r="F14" s="5">
        <v>1290000</v>
      </c>
      <c r="G14" s="6">
        <f t="shared" si="1"/>
        <v>4687250</v>
      </c>
      <c r="H14" s="7">
        <f t="shared" si="0"/>
        <v>0</v>
      </c>
    </row>
    <row r="15" spans="1:8" ht="17.25" customHeight="1">
      <c r="A15" s="20"/>
      <c r="B15" s="20"/>
      <c r="C15" s="8" t="s">
        <v>8</v>
      </c>
      <c r="D15" s="5">
        <v>9817500</v>
      </c>
      <c r="E15" s="5">
        <f>5250000+367500</f>
        <v>5617500</v>
      </c>
      <c r="F15" s="5">
        <v>4200000</v>
      </c>
      <c r="G15" s="6">
        <f t="shared" si="1"/>
        <v>9817500</v>
      </c>
      <c r="H15" s="7">
        <f t="shared" si="0"/>
        <v>0</v>
      </c>
    </row>
    <row r="16" spans="1:8" ht="17.25" customHeight="1">
      <c r="A16" s="20"/>
      <c r="B16" s="20"/>
      <c r="C16" s="8" t="s">
        <v>3</v>
      </c>
      <c r="D16" s="5">
        <v>4930250</v>
      </c>
      <c r="E16" s="5">
        <f>3075000+215250</f>
        <v>3290250</v>
      </c>
      <c r="F16" s="5">
        <v>1640000</v>
      </c>
      <c r="G16" s="6">
        <f t="shared" si="1"/>
        <v>4930250</v>
      </c>
      <c r="H16" s="7">
        <f t="shared" si="0"/>
        <v>0</v>
      </c>
    </row>
    <row r="17" spans="1:8" ht="17.25" customHeight="1">
      <c r="A17" s="20"/>
      <c r="B17" s="20"/>
      <c r="C17" s="8" t="s">
        <v>24</v>
      </c>
      <c r="D17" s="5">
        <v>2554500</v>
      </c>
      <c r="E17" s="5">
        <f>1950000+136500</f>
        <v>2086500</v>
      </c>
      <c r="F17" s="5">
        <v>468000</v>
      </c>
      <c r="G17" s="6">
        <f t="shared" si="1"/>
        <v>2554500</v>
      </c>
      <c r="H17" s="7">
        <f t="shared" si="0"/>
        <v>0</v>
      </c>
    </row>
    <row r="18" spans="1:8" ht="30.75" customHeight="1">
      <c r="A18" s="20"/>
      <c r="B18" s="12" t="s">
        <v>7</v>
      </c>
      <c r="C18" s="12"/>
      <c r="D18" s="9">
        <f>SUM(D5:D17)</f>
        <v>70138490</v>
      </c>
      <c r="E18" s="9">
        <v>136500</v>
      </c>
      <c r="F18" s="9">
        <f>SUM(F5:F17)</f>
        <v>16524000</v>
      </c>
      <c r="G18" s="10">
        <f>SUM(G5:G17)</f>
        <v>70138490</v>
      </c>
      <c r="H18" s="11">
        <f>SUM(H5:H17)</f>
        <v>0</v>
      </c>
    </row>
  </sheetData>
  <mergeCells count="11">
    <mergeCell ref="B18:C18"/>
    <mergeCell ref="A3:A4"/>
    <mergeCell ref="B3:B4"/>
    <mergeCell ref="C3:C4"/>
    <mergeCell ref="D3:D4"/>
    <mergeCell ref="E3:G3"/>
    <mergeCell ref="H3:H4"/>
    <mergeCell ref="C2:H2"/>
    <mergeCell ref="A1:H1"/>
    <mergeCell ref="A5:A18"/>
    <mergeCell ref="B5:B17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76" copies="1"/>
  <rowBreaks count="1" manualBreakCount="1">
    <brk id="18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2017-05-12T00:35:03Z</dcterms:created>
  <dcterms:modified xsi:type="dcterms:W3CDTF">2020-01-13T04:03:49Z</dcterms:modified>
  <cp:category/>
  <cp:version/>
  <cp:contentType/>
  <cp:contentStatus/>
  <cp:revision>11</cp:revision>
</cp:coreProperties>
</file>