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tabRatio="500" activeTab="0"/>
  </bookViews>
  <sheets>
    <sheet name="2019년도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<sst xmlns="http://schemas.openxmlformats.org/spreadsheetml/2006/main" count="44" uniqueCount="27">
  <si>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2019년도 현장체험학습 수익자부담경비 정산내역</t>
  </si>
  <si>
    <t xml:space="preserve">6학년소계 </t>
  </si>
  <si>
    <t xml:space="preserve">2학년소계 </t>
  </si>
  <si>
    <t>산출내역</t>
  </si>
  <si>
    <t>지출잔액</t>
  </si>
  <si>
    <t xml:space="preserve">3학년소계 </t>
  </si>
  <si>
    <t xml:space="preserve">4학년소계 </t>
  </si>
  <si>
    <t xml:space="preserve">5학년소계 </t>
  </si>
  <si>
    <t>2019년도 수학여행학습 수익자부담경비 정산내역</t>
  </si>
  <si>
    <t>지급액</t>
  </si>
  <si>
    <t>2학년</t>
  </si>
  <si>
    <t>6학년</t>
  </si>
  <si>
    <t>합계</t>
  </si>
  <si>
    <t>수입액</t>
  </si>
  <si>
    <t>학년</t>
  </si>
  <si>
    <t>3학년</t>
  </si>
  <si>
    <t>5학년</t>
  </si>
  <si>
    <t>4학년</t>
  </si>
  <si>
    <t>수학여행 숙박비</t>
  </si>
  <si>
    <t>수학여행 레크레이션</t>
  </si>
  <si>
    <t>수학여행 입장료</t>
  </si>
  <si>
    <t>수학여행 보험료</t>
  </si>
  <si>
    <t>현장학습 활동비</t>
  </si>
  <si>
    <t>1학기 정산내역합계</t>
  </si>
  <si>
    <t>1학기 현장학습비</t>
  </si>
  <si>
    <t>현장학습 차량비</t>
  </si>
  <si>
    <t>수학여행 차량비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</si>
</sst>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5">
    <font>
      <sz val="11"/>
      <name val="돋움"/>
      <family val="0"/>
    </font>
    <font>
      <sz val="12"/>
      <color indexed="8"/>
      <name val="굴림체"/>
      <family val="0"/>
    </font>
    <font>
      <b/>
      <sz val="12"/>
      <color indexed="8"/>
      <name val="굴림체"/>
      <family val="0"/>
    </font>
    <font>
      <b/>
      <sz val="13"/>
      <color indexed="8"/>
      <name val="굴림체"/>
      <family val="0"/>
    </font>
    <font>
      <b/>
      <sz val="15"/>
      <color indexed="8"/>
      <name val="굴림체"/>
      <family val="0"/>
    </font>
  </fonts>
  <fills count="9">
    <fill>
      <patternFill/>
    </fill>
    <fill>
      <patternFill patternType="gray125"/>
    </fill>
    <fill>
      <patternFill patternType="solid">
        <fgColor rgb="FFC6E9FB"/>
        <bgColor indexed="64"/>
      </patternFill>
    </fill>
    <fill>
      <patternFill patternType="solid">
        <fgColor rgb="FFB2CBE9"/>
        <bgColor indexed="64"/>
      </patternFill>
    </fill>
    <fill>
      <patternFill patternType="solid">
        <fgColor rgb="FF56BDF4"/>
        <bgColor indexed="64"/>
      </patternFill>
    </fill>
    <fill>
      <patternFill patternType="solid">
        <fgColor rgb="FF8ED3F8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EB5800"/>
        <bgColor indexed="64"/>
      </patternFill>
    </fill>
    <fill>
      <patternFill patternType="solid">
        <fgColor rgb="FFFFCEB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NumberFormat="1" applyFont="1" applyFill="1" applyBorder="1" applyAlignment="1" applyProtection="1">
      <alignment horizontal="center" vertical="center" shrinkToFit="1"/>
      <protection/>
    </xf>
    <xf numFmtId="41" fontId="1" fillId="0" borderId="1" xfId="0" applyNumberFormat="1" applyFont="1" applyFill="1" applyBorder="1" applyAlignment="1" applyProtection="1">
      <alignment horizontal="right" vertical="center" shrinkToFit="1"/>
      <protection/>
    </xf>
    <xf numFmtId="41" fontId="2" fillId="0" borderId="1" xfId="0" applyNumberFormat="1" applyFont="1" applyFill="1" applyBorder="1" applyAlignment="1" applyProtection="1">
      <alignment horizontal="right" vertical="center" shrinkToFit="1"/>
      <protection/>
    </xf>
    <xf numFmtId="0" fontId="1" fillId="2" borderId="2" xfId="0" applyNumberFormat="1" applyFont="1" applyFill="1" applyBorder="1" applyAlignment="1" applyProtection="1">
      <alignment horizontal="center" vertical="center" shrinkToFit="1"/>
      <protection/>
    </xf>
    <xf numFmtId="41" fontId="3" fillId="3" borderId="3" xfId="0" applyNumberFormat="1" applyFont="1" applyFill="1" applyBorder="1" applyAlignment="1" applyProtection="1">
      <alignment vertical="center" shrinkToFit="1"/>
      <protection/>
    </xf>
    <xf numFmtId="0" fontId="2" fillId="0" borderId="4" xfId="0" applyNumberFormat="1" applyFont="1" applyFill="1" applyBorder="1" applyAlignment="1" applyProtection="1">
      <alignment horizontal="center" vertical="center" shrinkToFit="1"/>
      <protection/>
    </xf>
    <xf numFmtId="0" fontId="3" fillId="3" borderId="5" xfId="0" applyNumberFormat="1" applyFont="1" applyFill="1" applyBorder="1" applyAlignment="1" applyProtection="1">
      <alignment horizontal="center" vertical="center" shrinkToFit="1"/>
      <protection/>
    </xf>
    <xf numFmtId="0" fontId="1" fillId="2" borderId="6" xfId="0" applyNumberFormat="1" applyFont="1" applyFill="1" applyBorder="1" applyAlignment="1" applyProtection="1">
      <alignment horizontal="center" vertical="center" shrinkToFit="1"/>
      <protection/>
    </xf>
    <xf numFmtId="41" fontId="1" fillId="0" borderId="4" xfId="0" applyNumberFormat="1" applyFont="1" applyFill="1" applyBorder="1" applyAlignment="1" applyProtection="1">
      <alignment horizontal="right" vertical="center" shrinkToFit="1"/>
      <protection/>
    </xf>
    <xf numFmtId="41" fontId="1" fillId="0" borderId="2" xfId="0" applyNumberFormat="1" applyFont="1" applyFill="1" applyBorder="1" applyAlignment="1" applyProtection="1">
      <alignment horizontal="right" vertical="center" shrinkToFit="1"/>
      <protection/>
    </xf>
    <xf numFmtId="0" fontId="1" fillId="0" borderId="7" xfId="0" applyNumberFormat="1" applyFont="1" applyFill="1" applyBorder="1" applyAlignment="1" applyProtection="1">
      <alignment horizontal="center" vertical="center" shrinkToFit="1"/>
      <protection/>
    </xf>
    <xf numFmtId="0" fontId="1" fillId="0" borderId="2" xfId="0" applyNumberFormat="1" applyFont="1" applyFill="1" applyBorder="1" applyAlignment="1" applyProtection="1">
      <alignment horizontal="center" vertical="center" shrinkToFit="1"/>
      <protection/>
    </xf>
    <xf numFmtId="0" fontId="1" fillId="0" borderId="4" xfId="0" applyNumberFormat="1" applyFont="1" applyFill="1" applyBorder="1" applyAlignment="1" applyProtection="1">
      <alignment horizontal="center" vertical="center" shrinkToFit="1"/>
      <protection/>
    </xf>
    <xf numFmtId="0" fontId="1" fillId="0" borderId="8" xfId="0" applyNumberFormat="1" applyFont="1" applyFill="1" applyBorder="1" applyAlignment="1" applyProtection="1">
      <alignment horizontal="center" vertical="center" shrinkToFit="1"/>
      <protection/>
    </xf>
    <xf numFmtId="41" fontId="2" fillId="0" borderId="4" xfId="0" applyNumberFormat="1" applyFont="1" applyFill="1" applyBorder="1" applyAlignment="1" applyProtection="1">
      <alignment horizontal="right" vertical="center" shrinkToFit="1"/>
      <protection/>
    </xf>
    <xf numFmtId="41" fontId="2" fillId="0" borderId="7" xfId="0" applyNumberFormat="1" applyFont="1" applyFill="1" applyBorder="1" applyAlignment="1" applyProtection="1">
      <alignment horizontal="right" vertical="center" shrinkToFit="1"/>
      <protection/>
    </xf>
    <xf numFmtId="41" fontId="2" fillId="0" borderId="2" xfId="0" applyNumberFormat="1" applyFont="1" applyFill="1" applyBorder="1" applyAlignment="1" applyProtection="1">
      <alignment horizontal="right" vertical="center" shrinkToFit="1"/>
      <protection/>
    </xf>
    <xf numFmtId="0" fontId="4" fillId="4" borderId="3" xfId="0" applyNumberFormat="1" applyFont="1" applyFill="1" applyBorder="1" applyAlignment="1" applyProtection="1">
      <alignment horizontal="center" vertical="center" shrinkToFit="1"/>
      <protection/>
    </xf>
    <xf numFmtId="0" fontId="1" fillId="5" borderId="9" xfId="0" applyNumberFormat="1" applyFont="1" applyFill="1" applyBorder="1" applyAlignment="1" applyProtection="1">
      <alignment horizontal="center" vertical="center" shrinkToFit="1"/>
      <protection/>
    </xf>
    <xf numFmtId="0" fontId="1" fillId="5" borderId="10" xfId="0" applyNumberFormat="1" applyFont="1" applyFill="1" applyBorder="1" applyAlignment="1" applyProtection="1">
      <alignment horizontal="center" vertical="center" shrinkToFit="1"/>
      <protection/>
    </xf>
    <xf numFmtId="0" fontId="1" fillId="5" borderId="3" xfId="0" applyNumberFormat="1" applyFont="1" applyFill="1" applyBorder="1" applyAlignment="1" applyProtection="1">
      <alignment horizontal="center" vertical="center" shrinkToFit="1"/>
      <protection/>
    </xf>
    <xf numFmtId="41" fontId="1" fillId="0" borderId="7" xfId="0" applyNumberFormat="1" applyFont="1" applyFill="1" applyBorder="1" applyAlignment="1" applyProtection="1">
      <alignment horizontal="right" vertical="center" shrinkToFit="1"/>
      <protection/>
    </xf>
    <xf numFmtId="0" fontId="1" fillId="6" borderId="3" xfId="0" applyNumberFormat="1" applyFont="1" applyFill="1" applyBorder="1" applyAlignment="1" applyProtection="1">
      <alignment horizontal="center" vertical="center" shrinkToFit="1"/>
      <protection/>
    </xf>
    <xf numFmtId="0" fontId="1" fillId="6" borderId="9" xfId="0" applyNumberFormat="1" applyFont="1" applyFill="1" applyBorder="1" applyAlignment="1" applyProtection="1">
      <alignment horizontal="center" vertical="center" shrinkToFit="1"/>
      <protection/>
    </xf>
    <xf numFmtId="0" fontId="1" fillId="6" borderId="10" xfId="0" applyNumberFormat="1" applyFont="1" applyFill="1" applyBorder="1" applyAlignment="1" applyProtection="1">
      <alignment horizontal="center" vertical="center" shrinkToFit="1"/>
      <protection/>
    </xf>
    <xf numFmtId="0" fontId="4" fillId="7" borderId="3" xfId="0" applyNumberFormat="1" applyFont="1" applyFill="1" applyBorder="1" applyAlignment="1" applyProtection="1">
      <alignment horizontal="center" vertical="center" shrinkToFit="1"/>
      <protection/>
    </xf>
    <xf numFmtId="0" fontId="1" fillId="8" borderId="6" xfId="0" applyNumberFormat="1" applyFont="1" applyFill="1" applyBorder="1" applyAlignment="1" applyProtection="1">
      <alignment horizontal="center" vertical="center" shrinkToFit="1"/>
      <protection/>
    </xf>
    <xf numFmtId="0" fontId="1" fillId="8" borderId="2" xfId="0" applyNumberFormat="1" applyFont="1" applyFill="1" applyBorder="1" applyAlignment="1" applyProtection="1">
      <alignment horizontal="center" vertical="center" shrinkToFit="1"/>
      <protection/>
    </xf>
    <xf numFmtId="41" fontId="1" fillId="0" borderId="0" xfId="0" applyNumberFormat="1" applyFont="1" applyFill="1" applyBorder="1" applyAlignment="1" applyProtection="1">
      <alignment vertical="center" shrinkToFi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defaultGridColor="0" zoomScaleSheetLayoutView="75" colorId="22" workbookViewId="0" topLeftCell="A1">
      <selection activeCell="D29" sqref="D29"/>
    </sheetView>
  </sheetViews>
  <sheetFormatPr defaultColWidth="8.88671875" defaultRowHeight="13.5"/>
  <cols>
    <col min="1" max="1" width="7.6640625" style="2" customWidth="1"/>
    <col min="2" max="2" width="17.4453125" style="1" customWidth="1"/>
    <col min="3" max="3" width="16.88671875" style="1" customWidth="1"/>
    <col min="4" max="4" width="18.4453125" style="1" customWidth="1"/>
    <col min="5" max="5" width="13.21484375" style="1" customWidth="1"/>
    <col min="6" max="256" width="8.88671875" style="1" customWidth="1"/>
  </cols>
  <sheetData>
    <row r="1" spans="1:5" ht="32.25" customHeight="1">
      <c r="A1" s="21" t="s">
        <v>0</v>
      </c>
      <c r="B1" s="21"/>
      <c r="C1" s="21"/>
      <c r="D1" s="21"/>
      <c r="E1" s="21"/>
    </row>
    <row r="2" spans="1:5" ht="26.25" customHeight="1">
      <c r="A2" s="24" t="s">
        <v>14</v>
      </c>
      <c r="B2" s="22" t="s">
        <v>24</v>
      </c>
      <c r="C2" s="22"/>
      <c r="D2" s="22"/>
      <c r="E2" s="23"/>
    </row>
    <row r="3" spans="1:5" ht="22.5" customHeight="1">
      <c r="A3" s="24"/>
      <c r="B3" s="11" t="s">
        <v>3</v>
      </c>
      <c r="C3" s="7" t="s">
        <v>13</v>
      </c>
      <c r="D3" s="7" t="s">
        <v>9</v>
      </c>
      <c r="E3" s="7" t="s">
        <v>4</v>
      </c>
    </row>
    <row r="4" spans="1:5" ht="22.5" customHeight="1">
      <c r="A4" s="16" t="s">
        <v>10</v>
      </c>
      <c r="B4" s="3" t="s">
        <v>22</v>
      </c>
      <c r="C4" s="12">
        <v>1302120</v>
      </c>
      <c r="D4" s="5">
        <v>337500</v>
      </c>
      <c r="E4" s="18">
        <f>SUM(C6-D6)</f>
        <v>0</v>
      </c>
    </row>
    <row r="5" spans="1:5" ht="22.5" customHeight="1">
      <c r="A5" s="14"/>
      <c r="B5" s="3" t="s">
        <v>25</v>
      </c>
      <c r="C5" s="13"/>
      <c r="D5" s="5">
        <v>964620</v>
      </c>
      <c r="E5" s="19"/>
    </row>
    <row r="6" spans="1:5" ht="22.5" customHeight="1">
      <c r="A6" s="15"/>
      <c r="B6" s="4" t="s">
        <v>2</v>
      </c>
      <c r="C6" s="6">
        <f>SUM(C4:C5)</f>
        <v>1302120</v>
      </c>
      <c r="D6" s="6">
        <f>SUM(D4:D5)</f>
        <v>1302120</v>
      </c>
      <c r="E6" s="20"/>
    </row>
    <row r="7" spans="1:5" ht="22.5" customHeight="1">
      <c r="A7" s="16" t="s">
        <v>15</v>
      </c>
      <c r="B7" s="3" t="s">
        <v>22</v>
      </c>
      <c r="C7" s="12">
        <v>2302790</v>
      </c>
      <c r="D7" s="5">
        <v>1275000</v>
      </c>
      <c r="E7" s="18">
        <f>SUM(C9-D9)</f>
        <v>0</v>
      </c>
    </row>
    <row r="8" spans="1:5" ht="22.5" customHeight="1">
      <c r="A8" s="14"/>
      <c r="B8" s="3" t="s">
        <v>25</v>
      </c>
      <c r="C8" s="13"/>
      <c r="D8" s="5">
        <v>1027790</v>
      </c>
      <c r="E8" s="19"/>
    </row>
    <row r="9" spans="1:5" ht="22.5" customHeight="1">
      <c r="A9" s="15"/>
      <c r="B9" s="4" t="s">
        <v>5</v>
      </c>
      <c r="C9" s="6">
        <f>SUM(C7:C8)</f>
        <v>2302790</v>
      </c>
      <c r="D9" s="6">
        <f>SUM(D7:D8)</f>
        <v>2302790</v>
      </c>
      <c r="E9" s="20"/>
    </row>
    <row r="10" spans="1:5" ht="22.5" customHeight="1">
      <c r="A10" s="16" t="s">
        <v>17</v>
      </c>
      <c r="B10" s="3" t="s">
        <v>22</v>
      </c>
      <c r="C10" s="12">
        <v>1249980</v>
      </c>
      <c r="D10" s="5">
        <f>83000+124500</f>
        <v>207500</v>
      </c>
      <c r="E10" s="18">
        <f>SUM(C12-D12)</f>
        <v>0</v>
      </c>
    </row>
    <row r="11" spans="1:5" ht="22.5" customHeight="1">
      <c r="A11" s="14"/>
      <c r="B11" s="3" t="s">
        <v>25</v>
      </c>
      <c r="C11" s="13"/>
      <c r="D11" s="5">
        <v>1042480</v>
      </c>
      <c r="E11" s="19"/>
    </row>
    <row r="12" spans="1:5" ht="22.5" customHeight="1">
      <c r="A12" s="15"/>
      <c r="B12" s="4" t="s">
        <v>6</v>
      </c>
      <c r="C12" s="6">
        <f>SUM(C10:C11)</f>
        <v>1249980</v>
      </c>
      <c r="D12" s="6">
        <f>SUM(D10:D11)</f>
        <v>1249980</v>
      </c>
      <c r="E12" s="20"/>
    </row>
    <row r="13" spans="1:5" ht="22.5" customHeight="1">
      <c r="A13" s="16" t="s">
        <v>16</v>
      </c>
      <c r="B13" s="3" t="s">
        <v>22</v>
      </c>
      <c r="C13" s="12">
        <v>2891300</v>
      </c>
      <c r="D13" s="5">
        <v>1804000</v>
      </c>
      <c r="E13" s="18">
        <f>SUM(C15-D15)</f>
        <v>0</v>
      </c>
    </row>
    <row r="14" spans="1:5" ht="22.5" customHeight="1">
      <c r="A14" s="14"/>
      <c r="B14" s="3" t="s">
        <v>25</v>
      </c>
      <c r="C14" s="13"/>
      <c r="D14" s="5">
        <v>1087300</v>
      </c>
      <c r="E14" s="19"/>
    </row>
    <row r="15" spans="1:5" ht="22.5" customHeight="1">
      <c r="A15" s="15"/>
      <c r="B15" s="4" t="s">
        <v>7</v>
      </c>
      <c r="C15" s="6">
        <f>SUM(C13:C14)</f>
        <v>2891300</v>
      </c>
      <c r="D15" s="6">
        <f>SUM(D13:D14)</f>
        <v>2891300</v>
      </c>
      <c r="E15" s="20"/>
    </row>
    <row r="16" spans="1:5" ht="22.5" customHeight="1">
      <c r="A16" s="16" t="s">
        <v>11</v>
      </c>
      <c r="B16" s="3" t="s">
        <v>22</v>
      </c>
      <c r="C16" s="12">
        <v>1166980</v>
      </c>
      <c r="D16" s="5">
        <v>66400</v>
      </c>
      <c r="E16" s="18">
        <f>SUM(C18-D18)</f>
        <v>0</v>
      </c>
    </row>
    <row r="17" spans="1:5" ht="22.5" customHeight="1">
      <c r="A17" s="14"/>
      <c r="B17" s="3" t="s">
        <v>25</v>
      </c>
      <c r="C17" s="13"/>
      <c r="D17" s="5">
        <v>1100580</v>
      </c>
      <c r="E17" s="19"/>
    </row>
    <row r="18" spans="1:5" ht="22.5" customHeight="1">
      <c r="A18" s="17"/>
      <c r="B18" s="9" t="s">
        <v>1</v>
      </c>
      <c r="C18" s="6">
        <f>SUM(C16:C17)</f>
        <v>1166980</v>
      </c>
      <c r="D18" s="6">
        <f>SUM(D16:D17)</f>
        <v>1166980</v>
      </c>
      <c r="E18" s="20"/>
    </row>
    <row r="19" spans="1:5" ht="39.75" customHeight="1">
      <c r="A19" s="10" t="s">
        <v>12</v>
      </c>
      <c r="B19" s="10" t="s">
        <v>23</v>
      </c>
      <c r="C19" s="8">
        <f>SUM(C18,C15,C12,C9,C6)</f>
        <v>8913170</v>
      </c>
      <c r="D19" s="8">
        <f>SUM(D18,D15,D12,D9,D6)</f>
        <v>8913170</v>
      </c>
      <c r="E19" s="8">
        <f>SUM(C19-D19)</f>
        <v>0</v>
      </c>
    </row>
    <row r="21" spans="1:5" ht="31.5" customHeight="1">
      <c r="A21" s="29" t="s">
        <v>8</v>
      </c>
      <c r="B21" s="29"/>
      <c r="C21" s="29"/>
      <c r="D21" s="29"/>
      <c r="E21" s="29"/>
    </row>
    <row r="22" spans="1:5" ht="31.5" customHeight="1">
      <c r="A22" s="26" t="s">
        <v>14</v>
      </c>
      <c r="B22" s="27" t="s">
        <v>24</v>
      </c>
      <c r="C22" s="27"/>
      <c r="D22" s="27"/>
      <c r="E22" s="28"/>
    </row>
    <row r="23" spans="1:5" ht="31.5" customHeight="1">
      <c r="A23" s="26"/>
      <c r="B23" s="30" t="s">
        <v>3</v>
      </c>
      <c r="C23" s="31" t="s">
        <v>13</v>
      </c>
      <c r="D23" s="31" t="s">
        <v>9</v>
      </c>
      <c r="E23" s="31" t="s">
        <v>4</v>
      </c>
    </row>
    <row r="24" spans="1:5" ht="20.25" customHeight="1">
      <c r="A24" s="16" t="s">
        <v>11</v>
      </c>
      <c r="B24" s="3" t="s">
        <v>26</v>
      </c>
      <c r="C24" s="12">
        <v>8691160</v>
      </c>
      <c r="D24" s="5">
        <v>3253380</v>
      </c>
      <c r="E24" s="18">
        <f>SUM(C24-(D24+D25+D26+D27+D28))</f>
        <v>0</v>
      </c>
    </row>
    <row r="25" spans="1:5" s="1" customFormat="1" ht="20.25" customHeight="1">
      <c r="A25" s="14"/>
      <c r="B25" s="3" t="s">
        <v>18</v>
      </c>
      <c r="C25" s="25"/>
      <c r="D25" s="5">
        <v>4816000</v>
      </c>
      <c r="E25" s="19" t="e">
        <f>SUM(A21-(B21+B22+B23+B24+B25))</f>
        <v>#VALUE!</v>
      </c>
    </row>
    <row r="26" spans="1:5" s="1" customFormat="1" ht="20.25" customHeight="1">
      <c r="A26" s="14"/>
      <c r="B26" s="3" t="s">
        <v>19</v>
      </c>
      <c r="C26" s="25"/>
      <c r="D26" s="5">
        <v>200000</v>
      </c>
      <c r="E26" s="19" t="e">
        <f>SUM(A22-(B22+B23+B24+B25+B26))</f>
        <v>#VALUE!</v>
      </c>
    </row>
    <row r="27" spans="1:5" s="1" customFormat="1" ht="20.25" customHeight="1">
      <c r="A27" s="14"/>
      <c r="B27" s="3" t="s">
        <v>20</v>
      </c>
      <c r="C27" s="25"/>
      <c r="D27" s="5">
        <f>344000+380</f>
        <v>344380</v>
      </c>
      <c r="E27" s="19" t="e">
        <f>SUM(A23-(B23+B24+B25+B26+B27))</f>
        <v>#VALUE!</v>
      </c>
    </row>
    <row r="28" spans="1:7" ht="20.25" customHeight="1">
      <c r="A28" s="14"/>
      <c r="B28" s="3" t="s">
        <v>21</v>
      </c>
      <c r="C28" s="13"/>
      <c r="D28" s="5">
        <v>77400</v>
      </c>
      <c r="E28" s="19" t="e">
        <f>SUM(A24-(B24+B25+B26+B27+B28))</f>
        <v>#VALUE!</v>
      </c>
      <c r="G28" s="32">
        <f>SUM(C24-(D24+D25+D26+D27+D28))</f>
        <v>0</v>
      </c>
    </row>
    <row r="29" spans="1:5" ht="38.25" customHeight="1">
      <c r="A29" s="10" t="s">
        <v>12</v>
      </c>
      <c r="B29" s="10" t="s">
        <v>23</v>
      </c>
      <c r="C29" s="8">
        <f>SUM(C24)</f>
        <v>8691160</v>
      </c>
      <c r="D29" s="8">
        <f>SUM(D24:D28)</f>
        <v>8691160</v>
      </c>
      <c r="E29" s="8">
        <f>SUM(C29-D29)</f>
        <v>0</v>
      </c>
    </row>
  </sheetData>
  <mergeCells count="24">
    <mergeCell ref="A4:A6"/>
    <mergeCell ref="A7:A9"/>
    <mergeCell ref="A10:A12"/>
    <mergeCell ref="A13:A15"/>
    <mergeCell ref="A16:A18"/>
    <mergeCell ref="E4:E6"/>
    <mergeCell ref="E7:E9"/>
    <mergeCell ref="E10:E12"/>
    <mergeCell ref="E13:E15"/>
    <mergeCell ref="E16:E18"/>
    <mergeCell ref="A1:E1"/>
    <mergeCell ref="B2:E2"/>
    <mergeCell ref="A2:A3"/>
    <mergeCell ref="C4:C5"/>
    <mergeCell ref="C7:C8"/>
    <mergeCell ref="C10:C11"/>
    <mergeCell ref="C13:C14"/>
    <mergeCell ref="C16:C17"/>
    <mergeCell ref="A24:A28"/>
    <mergeCell ref="E24:E28"/>
    <mergeCell ref="A21:E21"/>
    <mergeCell ref="B22:E22"/>
    <mergeCell ref="A22:A23"/>
    <mergeCell ref="C24:C28"/>
  </mergeCells>
  <printOptions/>
  <pageMargins left="0.2849999964237213" right="0.07472222298383713" top="0.3951388895511627" bottom="0.4161111116409302" header="0.5115277767181396" footer="0.511527776718139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