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tabRatio="500" activeTab="0"/>
  </bookViews>
  <sheets>
    <sheet name="2018년도" sheetId="1" r:id="rId1"/>
  </sheets>
  <definedNames>
    <definedName name="_xlnm.Print_Area" localSheetId="0">'2018년도'!$A$1:$G$25</definedName>
  </definedNames>
  <calcPr fullCalcOnLoad="1"/>
</workbook>
</file>

<file path=xl/sharedStrings.xml><?xml version="1.0" encoding="utf-8"?>
<sst xmlns="http://schemas.openxmlformats.org/spreadsheetml/2006/main" count="42" uniqueCount="34">
  <si>
    <t>간식비</t>
  </si>
  <si>
    <t>합계</t>
  </si>
  <si>
    <t>6월</t>
  </si>
  <si>
    <t>강사비</t>
  </si>
  <si>
    <t>10월</t>
  </si>
  <si>
    <t>지급액</t>
  </si>
  <si>
    <t>4월</t>
  </si>
  <si>
    <t>9월</t>
  </si>
  <si>
    <t>지출액</t>
  </si>
  <si>
    <t>수입액</t>
  </si>
  <si>
    <t>월</t>
  </si>
  <si>
    <t>부서명</t>
  </si>
  <si>
    <t>2018년도 수익자부담경비(유치원방과후특성화활동비) 수입 및 집행내역</t>
  </si>
  <si>
    <t>현장학습 활동비</t>
  </si>
  <si>
    <t>현장학습 차량비</t>
  </si>
  <si>
    <t>*유치원운영비에서 지원</t>
  </si>
  <si>
    <t>2018년도 현장체험학습 수익자부담경비 정산내역</t>
  </si>
  <si>
    <t>지출항목</t>
  </si>
  <si>
    <t>10월소계</t>
  </si>
  <si>
    <t>5월소계</t>
  </si>
  <si>
    <t>수입항목</t>
  </si>
  <si>
    <t>9월소계</t>
  </si>
  <si>
    <t>특성화
간식비</t>
  </si>
  <si>
    <t xml:space="preserve"> 수입내역</t>
  </si>
  <si>
    <t>지출잔액</t>
  </si>
  <si>
    <t>교재및재료</t>
  </si>
  <si>
    <t>지출내역</t>
  </si>
  <si>
    <t>목별금액</t>
  </si>
  <si>
    <t>산출내역</t>
  </si>
  <si>
    <t>방과후특성화</t>
  </si>
  <si>
    <t>현장체험학습비</t>
  </si>
  <si>
    <t>특성화간식비</t>
  </si>
  <si>
    <t>6월소계</t>
  </si>
  <si>
    <t>유치원
특성화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</si>
</sst>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6">
    <font>
      <sz val="11"/>
      <name val="돋움"/>
      <family val="0"/>
    </font>
    <font>
      <sz val="12"/>
      <color indexed="8"/>
      <name val="굴림체"/>
      <family val="0"/>
    </font>
    <font>
      <b/>
      <sz val="12"/>
      <color indexed="8"/>
      <name val="굴림체"/>
      <family val="0"/>
    </font>
    <font>
      <b/>
      <sz val="13"/>
      <color indexed="8"/>
      <name val="굴림체"/>
      <family val="0"/>
    </font>
    <font>
      <b/>
      <sz val="15"/>
      <color indexed="8"/>
      <name val="굴림체"/>
      <family val="0"/>
    </font>
    <font>
      <b/>
      <sz val="14"/>
      <color indexed="8"/>
      <name val="굴림체"/>
      <family val="0"/>
    </font>
  </fonts>
  <fills count="8">
    <fill>
      <patternFill/>
    </fill>
    <fill>
      <patternFill patternType="gray125"/>
    </fill>
    <fill>
      <patternFill patternType="solid">
        <fgColor rgb="FFC6E9FB"/>
        <bgColor indexed="64"/>
      </patternFill>
    </fill>
    <fill>
      <patternFill patternType="solid">
        <fgColor rgb="FFB2CBE9"/>
        <bgColor indexed="64"/>
      </patternFill>
    </fill>
    <fill>
      <patternFill patternType="solid">
        <fgColor rgb="FF8ED3F8"/>
        <bgColor indexed="64"/>
      </patternFill>
    </fill>
    <fill>
      <patternFill patternType="solid">
        <fgColor rgb="FF56BDF4"/>
        <bgColor indexed="64"/>
      </patternFill>
    </fill>
    <fill>
      <patternFill patternType="solid">
        <fgColor rgb="FFB17DC8"/>
        <bgColor indexed="64"/>
      </patternFill>
    </fill>
    <fill>
      <patternFill patternType="solid">
        <fgColor rgb="FFEBDEF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NumberFormat="1" applyFont="1" applyFill="1" applyBorder="1" applyAlignment="1" applyProtection="1">
      <alignment horizontal="center" vertical="center" shrinkToFit="1"/>
      <protection/>
    </xf>
    <xf numFmtId="41" fontId="1" fillId="0" borderId="1" xfId="0" applyNumberFormat="1" applyFont="1" applyFill="1" applyBorder="1" applyAlignment="1" applyProtection="1">
      <alignment horizontal="right" vertical="center" shrinkToFit="1"/>
      <protection/>
    </xf>
    <xf numFmtId="41" fontId="2" fillId="0" borderId="1" xfId="0" applyNumberFormat="1" applyFont="1" applyFill="1" applyBorder="1" applyAlignment="1" applyProtection="1">
      <alignment horizontal="right" vertical="center" shrinkToFit="1"/>
      <protection/>
    </xf>
    <xf numFmtId="0" fontId="1" fillId="2" borderId="2" xfId="0" applyNumberFormat="1" applyFont="1" applyFill="1" applyBorder="1" applyAlignment="1" applyProtection="1">
      <alignment horizontal="center" vertical="center" shrinkToFit="1"/>
      <protection/>
    </xf>
    <xf numFmtId="41" fontId="3" fillId="3" borderId="3" xfId="0" applyNumberFormat="1" applyFont="1" applyFill="1" applyBorder="1" applyAlignment="1" applyProtection="1">
      <alignment vertical="center" shrinkToFit="1"/>
      <protection/>
    </xf>
    <xf numFmtId="0" fontId="1" fillId="2" borderId="4" xfId="0" applyNumberFormat="1" applyFont="1" applyFill="1" applyBorder="1" applyAlignment="1" applyProtection="1">
      <alignment horizontal="center" vertical="center" shrinkToFit="1"/>
      <protection/>
    </xf>
    <xf numFmtId="0" fontId="2" fillId="0" borderId="5" xfId="0" applyNumberFormat="1" applyFont="1" applyFill="1" applyBorder="1" applyAlignment="1" applyProtection="1">
      <alignment horizontal="center" vertical="center" shrinkToFit="1"/>
      <protection/>
    </xf>
    <xf numFmtId="0" fontId="1" fillId="0" borderId="3" xfId="0" applyFont="1" applyBorder="1" applyAlignment="1">
      <alignment horizontal="center" vertical="center" shrinkToFit="1"/>
    </xf>
    <xf numFmtId="41" fontId="1" fillId="0" borderId="3" xfId="17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1" fontId="2" fillId="0" borderId="3" xfId="17" applyFont="1" applyBorder="1" applyAlignment="1">
      <alignment horizontal="center" vertical="center"/>
    </xf>
    <xf numFmtId="41" fontId="1" fillId="0" borderId="5" xfId="0" applyNumberFormat="1" applyFont="1" applyFill="1" applyBorder="1" applyAlignment="1" applyProtection="1">
      <alignment horizontal="right" vertical="center" shrinkToFit="1"/>
      <protection/>
    </xf>
    <xf numFmtId="41" fontId="1" fillId="0" borderId="2" xfId="0" applyNumberFormat="1" applyFont="1" applyFill="1" applyBorder="1" applyAlignment="1" applyProtection="1">
      <alignment horizontal="right" vertical="center" shrinkToFit="1"/>
      <protection/>
    </xf>
    <xf numFmtId="0" fontId="1" fillId="0" borderId="6" xfId="0" applyNumberFormat="1" applyFont="1" applyFill="1" applyBorder="1" applyAlignment="1" applyProtection="1">
      <alignment horizontal="center" vertical="center" shrinkToFit="1"/>
      <protection/>
    </xf>
    <xf numFmtId="0" fontId="1" fillId="0" borderId="2" xfId="0" applyNumberFormat="1" applyFont="1" applyFill="1" applyBorder="1" applyAlignment="1" applyProtection="1">
      <alignment horizontal="center" vertical="center" shrinkToFit="1"/>
      <protection/>
    </xf>
    <xf numFmtId="0" fontId="1" fillId="0" borderId="5" xfId="0" applyNumberFormat="1" applyFont="1" applyFill="1" applyBorder="1" applyAlignment="1" applyProtection="1">
      <alignment horizontal="center" vertical="center" shrinkToFit="1"/>
      <protection/>
    </xf>
    <xf numFmtId="41" fontId="2" fillId="0" borderId="5" xfId="0" applyNumberFormat="1" applyFont="1" applyFill="1" applyBorder="1" applyAlignment="1" applyProtection="1">
      <alignment horizontal="right" vertical="center" shrinkToFit="1"/>
      <protection/>
    </xf>
    <xf numFmtId="41" fontId="2" fillId="0" borderId="6" xfId="0" applyNumberFormat="1" applyFont="1" applyFill="1" applyBorder="1" applyAlignment="1" applyProtection="1">
      <alignment horizontal="right" vertical="center" shrinkToFit="1"/>
      <protection/>
    </xf>
    <xf numFmtId="41" fontId="2" fillId="0" borderId="2" xfId="0" applyNumberFormat="1" applyFont="1" applyFill="1" applyBorder="1" applyAlignment="1" applyProtection="1">
      <alignment horizontal="right" vertical="center" shrinkToFit="1"/>
      <protection/>
    </xf>
    <xf numFmtId="0" fontId="1" fillId="4" borderId="7" xfId="0" applyNumberFormat="1" applyFont="1" applyFill="1" applyBorder="1" applyAlignment="1" applyProtection="1">
      <alignment horizontal="center" vertical="center" shrinkToFit="1"/>
      <protection/>
    </xf>
    <xf numFmtId="0" fontId="1" fillId="4" borderId="8" xfId="0" applyNumberFormat="1" applyFont="1" applyFill="1" applyBorder="1" applyAlignment="1" applyProtection="1">
      <alignment horizontal="center" vertical="center" shrinkToFit="1"/>
      <protection/>
    </xf>
    <xf numFmtId="0" fontId="1" fillId="4" borderId="3" xfId="0" applyNumberFormat="1" applyFont="1" applyFill="1" applyBorder="1" applyAlignment="1" applyProtection="1">
      <alignment horizontal="center" vertical="center" shrinkToFit="1"/>
      <protection/>
    </xf>
    <xf numFmtId="0" fontId="4" fillId="5" borderId="9" xfId="0" applyNumberFormat="1" applyFont="1" applyFill="1" applyBorder="1" applyAlignment="1" applyProtection="1">
      <alignment horizontal="center" vertical="center" shrinkToFit="1"/>
      <protection/>
    </xf>
    <xf numFmtId="0" fontId="4" fillId="5" borderId="7" xfId="0" applyNumberFormat="1" applyFont="1" applyFill="1" applyBorder="1" applyAlignment="1" applyProtection="1">
      <alignment horizontal="center" vertical="center" shrinkToFit="1"/>
      <protection/>
    </xf>
    <xf numFmtId="0" fontId="4" fillId="5" borderId="8" xfId="0" applyNumberFormat="1" applyFont="1" applyFill="1" applyBorder="1" applyAlignment="1" applyProtection="1">
      <alignment horizontal="center" vertical="center" shrinkToFit="1"/>
      <protection/>
    </xf>
    <xf numFmtId="0" fontId="3" fillId="3" borderId="9" xfId="0" applyNumberFormat="1" applyFont="1" applyFill="1" applyBorder="1" applyAlignment="1" applyProtection="1">
      <alignment horizontal="center" vertical="center" shrinkToFit="1"/>
      <protection/>
    </xf>
    <xf numFmtId="0" fontId="3" fillId="3" borderId="8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17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11" xfId="0" applyNumberFormat="1" applyFont="1" applyFill="1" applyBorder="1" applyAlignment="1" applyProtection="1">
      <alignment horizontal="center" vertical="center" shrinkToFit="1"/>
      <protection/>
    </xf>
    <xf numFmtId="41" fontId="1" fillId="0" borderId="10" xfId="17" applyNumberFormat="1" applyFont="1" applyFill="1" applyBorder="1" applyAlignment="1" applyProtection="1">
      <alignment horizontal="center" vertical="center"/>
      <protection/>
    </xf>
    <xf numFmtId="41" fontId="1" fillId="0" borderId="11" xfId="17" applyNumberFormat="1" applyFont="1" applyFill="1" applyBorder="1" applyAlignment="1" applyProtection="1">
      <alignment horizontal="center" vertical="center"/>
      <protection/>
    </xf>
    <xf numFmtId="0" fontId="5" fillId="6" borderId="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 applyProtection="1">
      <alignment horizontal="center" vertical="center"/>
      <protection/>
    </xf>
    <xf numFmtId="0" fontId="1" fillId="3" borderId="7" xfId="0" applyNumberFormat="1" applyFont="1" applyFill="1" applyBorder="1" applyAlignment="1" applyProtection="1">
      <alignment horizontal="center" vertical="center"/>
      <protection/>
    </xf>
    <xf numFmtId="0" fontId="1" fillId="3" borderId="8" xfId="0" applyNumberFormat="1" applyFont="1" applyFill="1" applyBorder="1" applyAlignment="1" applyProtection="1">
      <alignment horizontal="center" vertical="center"/>
      <protection/>
    </xf>
    <xf numFmtId="41" fontId="2" fillId="3" borderId="3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 applyProtection="1">
      <alignment horizontal="center" vertical="center" shrinkToFit="1"/>
      <protection/>
    </xf>
    <xf numFmtId="0" fontId="1" fillId="3" borderId="8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defaultGridColor="0" zoomScaleSheetLayoutView="75" colorId="22" workbookViewId="0" topLeftCell="A1">
      <selection activeCell="A1" sqref="A1:E1"/>
    </sheetView>
  </sheetViews>
  <sheetFormatPr defaultColWidth="8.88671875" defaultRowHeight="13.5"/>
  <cols>
    <col min="1" max="1" width="7.6640625" style="2" customWidth="1"/>
    <col min="2" max="2" width="14.10546875" style="1" customWidth="1"/>
    <col min="3" max="4" width="16.3359375" style="1" customWidth="1"/>
    <col min="5" max="5" width="13.99609375" style="1" customWidth="1"/>
    <col min="6" max="6" width="14.88671875" style="1" customWidth="1"/>
    <col min="7" max="7" width="15.5546875" style="1" customWidth="1"/>
    <col min="8" max="256" width="8.88671875" style="1" customWidth="1"/>
  </cols>
  <sheetData>
    <row r="1" spans="1:5" ht="32.25" customHeight="1">
      <c r="A1" s="26" t="s">
        <v>16</v>
      </c>
      <c r="B1" s="27"/>
      <c r="C1" s="27"/>
      <c r="D1" s="27"/>
      <c r="E1" s="28"/>
    </row>
    <row r="2" spans="1:5" ht="26.25" customHeight="1">
      <c r="A2" s="25" t="s">
        <v>10</v>
      </c>
      <c r="B2" s="23" t="s">
        <v>30</v>
      </c>
      <c r="C2" s="23"/>
      <c r="D2" s="23"/>
      <c r="E2" s="24"/>
    </row>
    <row r="3" spans="1:5" ht="22.5" customHeight="1">
      <c r="A3" s="25"/>
      <c r="B3" s="9" t="s">
        <v>28</v>
      </c>
      <c r="C3" s="7" t="s">
        <v>9</v>
      </c>
      <c r="D3" s="7" t="s">
        <v>5</v>
      </c>
      <c r="E3" s="7" t="s">
        <v>24</v>
      </c>
    </row>
    <row r="4" spans="1:5" ht="18.75" customHeight="1">
      <c r="A4" s="17" t="s">
        <v>6</v>
      </c>
      <c r="B4" s="3" t="s">
        <v>13</v>
      </c>
      <c r="C4" s="15">
        <f>1573020-63600</f>
        <v>1509420</v>
      </c>
      <c r="D4" s="5">
        <v>795000</v>
      </c>
      <c r="E4" s="20">
        <f>SUM(C6-D6)</f>
        <v>0</v>
      </c>
    </row>
    <row r="5" spans="1:5" ht="18.75" customHeight="1">
      <c r="A5" s="17"/>
      <c r="B5" s="3" t="s">
        <v>14</v>
      </c>
      <c r="C5" s="16"/>
      <c r="D5" s="5">
        <v>714420</v>
      </c>
      <c r="E5" s="21"/>
    </row>
    <row r="6" spans="1:5" ht="18.75" customHeight="1">
      <c r="A6" s="18"/>
      <c r="B6" s="4" t="s">
        <v>19</v>
      </c>
      <c r="C6" s="6">
        <f>SUM(C4:C5)</f>
        <v>1509420</v>
      </c>
      <c r="D6" s="6">
        <f>SUM(D4:D5)</f>
        <v>1509420</v>
      </c>
      <c r="E6" s="22"/>
    </row>
    <row r="7" spans="1:5" ht="18.75" customHeight="1">
      <c r="A7" s="19" t="s">
        <v>2</v>
      </c>
      <c r="B7" s="3" t="s">
        <v>13</v>
      </c>
      <c r="C7" s="15">
        <f>1346340-12000</f>
        <v>1334340</v>
      </c>
      <c r="D7" s="5">
        <v>672000</v>
      </c>
      <c r="E7" s="20">
        <f>SUM(C9-D9)</f>
        <v>0</v>
      </c>
    </row>
    <row r="8" spans="1:5" ht="18.75" customHeight="1">
      <c r="A8" s="17"/>
      <c r="B8" s="3" t="s">
        <v>14</v>
      </c>
      <c r="C8" s="16"/>
      <c r="D8" s="5">
        <v>662340</v>
      </c>
      <c r="E8" s="21"/>
    </row>
    <row r="9" spans="1:5" ht="18.75" customHeight="1">
      <c r="A9" s="18"/>
      <c r="B9" s="4" t="s">
        <v>32</v>
      </c>
      <c r="C9" s="6">
        <f>SUM(C7:C8)</f>
        <v>1334340</v>
      </c>
      <c r="D9" s="6">
        <f>SUM(D7:D8)</f>
        <v>1334340</v>
      </c>
      <c r="E9" s="22"/>
    </row>
    <row r="10" spans="1:5" s="1" customFormat="1" ht="18.75" customHeight="1">
      <c r="A10" s="19" t="s">
        <v>7</v>
      </c>
      <c r="B10" s="3" t="s">
        <v>13</v>
      </c>
      <c r="C10" s="15">
        <f>1194750-9000</f>
        <v>1185750</v>
      </c>
      <c r="D10" s="5">
        <v>522000</v>
      </c>
      <c r="E10" s="20">
        <f>SUM(C12-D12)</f>
        <v>0</v>
      </c>
    </row>
    <row r="11" spans="1:5" s="1" customFormat="1" ht="18.75" customHeight="1">
      <c r="A11" s="17"/>
      <c r="B11" s="3" t="s">
        <v>14</v>
      </c>
      <c r="C11" s="16"/>
      <c r="D11" s="5">
        <v>663750</v>
      </c>
      <c r="E11" s="21"/>
    </row>
    <row r="12" spans="1:5" s="1" customFormat="1" ht="18.75" customHeight="1">
      <c r="A12" s="18"/>
      <c r="B12" s="4" t="s">
        <v>21</v>
      </c>
      <c r="C12" s="6">
        <f>SUM(C10:C11)</f>
        <v>1185750</v>
      </c>
      <c r="D12" s="6">
        <f>SUM(D10:D11)</f>
        <v>1185750</v>
      </c>
      <c r="E12" s="22"/>
    </row>
    <row r="13" spans="1:5" ht="18.75" customHeight="1">
      <c r="A13" s="19" t="s">
        <v>4</v>
      </c>
      <c r="B13" s="3" t="s">
        <v>13</v>
      </c>
      <c r="C13" s="15">
        <f>1334000-46000</f>
        <v>1288000</v>
      </c>
      <c r="D13" s="5">
        <v>1288000</v>
      </c>
      <c r="E13" s="20">
        <f>SUM(C15-D15)</f>
        <v>0</v>
      </c>
    </row>
    <row r="14" spans="1:6" s="1" customFormat="1" ht="18.75" customHeight="1">
      <c r="A14" s="19"/>
      <c r="B14" s="3" t="s">
        <v>14</v>
      </c>
      <c r="C14" s="16"/>
      <c r="D14" s="5">
        <v>0</v>
      </c>
      <c r="E14" s="20"/>
      <c r="F14" s="1" t="s">
        <v>15</v>
      </c>
    </row>
    <row r="15" spans="1:5" ht="18.75" customHeight="1">
      <c r="A15" s="17"/>
      <c r="B15" s="10" t="s">
        <v>18</v>
      </c>
      <c r="C15" s="6">
        <f>SUM(C13:C14)</f>
        <v>1288000</v>
      </c>
      <c r="D15" s="6">
        <f>SUM(D13:D14)</f>
        <v>1288000</v>
      </c>
      <c r="E15" s="22"/>
    </row>
    <row r="16" spans="1:5" ht="39.75" customHeight="1">
      <c r="A16" s="29" t="s">
        <v>1</v>
      </c>
      <c r="B16" s="30"/>
      <c r="C16" s="8">
        <f>SUM(C15,C9,C6,C12)</f>
        <v>5317510</v>
      </c>
      <c r="D16" s="8">
        <f>SUM(D15,D9,D6,D12)</f>
        <v>5317510</v>
      </c>
      <c r="E16" s="8">
        <f>SUM(C16-D16)</f>
        <v>0</v>
      </c>
    </row>
    <row r="18" spans="1:7" ht="30.75" customHeight="1">
      <c r="A18" s="38" t="s">
        <v>12</v>
      </c>
      <c r="B18" s="38"/>
      <c r="C18" s="38"/>
      <c r="D18" s="38"/>
      <c r="E18" s="38"/>
      <c r="F18" s="38"/>
      <c r="G18" s="38"/>
    </row>
    <row r="19" spans="1:7" ht="21" customHeight="1">
      <c r="A19" s="39" t="s">
        <v>11</v>
      </c>
      <c r="B19" s="40" t="s">
        <v>23</v>
      </c>
      <c r="C19" s="41"/>
      <c r="D19" s="42"/>
      <c r="E19" s="40" t="s">
        <v>26</v>
      </c>
      <c r="F19" s="41"/>
      <c r="G19" s="42"/>
    </row>
    <row r="20" spans="1:7" ht="21" customHeight="1">
      <c r="A20" s="43"/>
      <c r="B20" s="44" t="s">
        <v>20</v>
      </c>
      <c r="C20" s="44" t="s">
        <v>27</v>
      </c>
      <c r="D20" s="44" t="s">
        <v>9</v>
      </c>
      <c r="E20" s="44" t="s">
        <v>8</v>
      </c>
      <c r="F20" s="44" t="s">
        <v>17</v>
      </c>
      <c r="G20" s="44" t="s">
        <v>27</v>
      </c>
    </row>
    <row r="21" spans="1:7" ht="18.75" customHeight="1">
      <c r="A21" s="32" t="s">
        <v>33</v>
      </c>
      <c r="B21" s="34" t="s">
        <v>29</v>
      </c>
      <c r="C21" s="36">
        <f>6606800+6876800</f>
        <v>13483600</v>
      </c>
      <c r="D21" s="31">
        <f>SUM(C21:C22)</f>
        <v>13483600</v>
      </c>
      <c r="E21" s="31">
        <f>SUM(G21:G22)</f>
        <v>13483600</v>
      </c>
      <c r="F21" s="11" t="s">
        <v>3</v>
      </c>
      <c r="G21" s="12">
        <v>8201600</v>
      </c>
    </row>
    <row r="22" spans="1:7" ht="18.75" customHeight="1">
      <c r="A22" s="33"/>
      <c r="B22" s="35"/>
      <c r="C22" s="37"/>
      <c r="D22" s="31"/>
      <c r="E22" s="31"/>
      <c r="F22" s="11" t="s">
        <v>25</v>
      </c>
      <c r="G22" s="12">
        <v>5282000</v>
      </c>
    </row>
    <row r="23" spans="1:7" ht="33" customHeight="1">
      <c r="A23" s="13" t="s">
        <v>22</v>
      </c>
      <c r="B23" s="11" t="s">
        <v>31</v>
      </c>
      <c r="C23" s="12">
        <f>2511000+1326000</f>
        <v>3837000</v>
      </c>
      <c r="D23" s="14">
        <f>SUM(C23:C23)</f>
        <v>3837000</v>
      </c>
      <c r="E23" s="14">
        <f>SUM(G23:G23)</f>
        <v>3837000</v>
      </c>
      <c r="F23" s="11" t="s">
        <v>0</v>
      </c>
      <c r="G23" s="12">
        <v>3837000</v>
      </c>
    </row>
    <row r="24" spans="1:7" ht="33" customHeight="1">
      <c r="A24" s="45"/>
      <c r="B24" s="46"/>
      <c r="C24" s="47"/>
      <c r="D24" s="48">
        <f>SUM(D21:D23)</f>
        <v>17320600</v>
      </c>
      <c r="E24" s="48">
        <f>SUM(E21:E23)</f>
        <v>17320600</v>
      </c>
      <c r="F24" s="49"/>
      <c r="G24" s="50"/>
    </row>
  </sheetData>
  <mergeCells count="27">
    <mergeCell ref="C7:C8"/>
    <mergeCell ref="C4:C5"/>
    <mergeCell ref="A4:A6"/>
    <mergeCell ref="A7:A9"/>
    <mergeCell ref="A13:A15"/>
    <mergeCell ref="E4:E6"/>
    <mergeCell ref="E7:E9"/>
    <mergeCell ref="E13:E15"/>
    <mergeCell ref="B2:E2"/>
    <mergeCell ref="A2:A3"/>
    <mergeCell ref="A1:E1"/>
    <mergeCell ref="C10:C11"/>
    <mergeCell ref="A10:A12"/>
    <mergeCell ref="E10:E12"/>
    <mergeCell ref="A16:B16"/>
    <mergeCell ref="C13:C14"/>
    <mergeCell ref="A18:G18"/>
    <mergeCell ref="B19:D19"/>
    <mergeCell ref="E19:G19"/>
    <mergeCell ref="A19:A20"/>
    <mergeCell ref="E21:E22"/>
    <mergeCell ref="D21:D22"/>
    <mergeCell ref="A21:A22"/>
    <mergeCell ref="A24:C24"/>
    <mergeCell ref="F24:G24"/>
    <mergeCell ref="B21:B22"/>
    <mergeCell ref="C21:C22"/>
  </mergeCells>
  <printOptions/>
  <pageMargins left="0.6568055748939514" right="0.43166667222976685" top="0.5366666913032532" bottom="0.1631944477558136" header="0.26625001430511475" footer="0.273333340883255"/>
  <pageSetup fitToHeight="0" fitToWidth="0" horizontalDpi="600" verticalDpi="600" orientation="landscape" paperSize="9" scale="95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